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green\OneDrive - City College of San Francisco\Desktop\"/>
    </mc:Choice>
  </mc:AlternateContent>
  <xr:revisionPtr revIDLastSave="0" documentId="13_ncr:1_{832CA827-0B2E-4438-B893-8FE3F09158AF}" xr6:coauthVersionLast="47" xr6:coauthVersionMax="47" xr10:uidLastSave="{00000000-0000-0000-0000-000000000000}"/>
  <bookViews>
    <workbookView xWindow="408" yWindow="272" windowWidth="24901" windowHeight="13476" tabRatio="629" xr2:uid="{00000000-000D-0000-FFFF-FFFF00000000}"/>
  </bookViews>
  <sheets>
    <sheet name="2023-2024 (F+S+SU)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1" l="1"/>
  <c r="X10" i="11"/>
  <c r="W10" i="11"/>
  <c r="V10" i="11"/>
  <c r="AE14" i="11"/>
  <c r="X9" i="11"/>
  <c r="W9" i="11"/>
  <c r="V9" i="11"/>
  <c r="AD10" i="11"/>
  <c r="AC10" i="11"/>
  <c r="AD9" i="11"/>
  <c r="AC9" i="11"/>
  <c r="AB9" i="11"/>
  <c r="AB10" i="11"/>
  <c r="AA10" i="11"/>
  <c r="P13" i="11"/>
  <c r="P12" i="11"/>
  <c r="K9" i="11"/>
  <c r="G9" i="11"/>
  <c r="F9" i="11"/>
  <c r="D8" i="11"/>
  <c r="V8" i="11"/>
  <c r="V14" i="11"/>
  <c r="V11" i="11"/>
  <c r="V12" i="11"/>
  <c r="V13" i="11"/>
  <c r="X8" i="11"/>
  <c r="S14" i="11"/>
  <c r="M14" i="11"/>
  <c r="G11" i="11"/>
  <c r="F11" i="11"/>
  <c r="AB13" i="11"/>
  <c r="AB12" i="11"/>
  <c r="AB11" i="11"/>
  <c r="W8" i="11"/>
  <c r="AB8" i="11"/>
  <c r="AB14" i="11"/>
  <c r="C14" i="11"/>
  <c r="Y14" i="11"/>
  <c r="AD13" i="11"/>
  <c r="AC13" i="11"/>
  <c r="Z13" i="11"/>
  <c r="AA13" i="11"/>
  <c r="AD12" i="11"/>
  <c r="AC12" i="11"/>
  <c r="Z12" i="11"/>
  <c r="AA12" i="11"/>
  <c r="AD11" i="11"/>
  <c r="AC11" i="11"/>
  <c r="AC14" i="11"/>
  <c r="Z11" i="11"/>
  <c r="AA11" i="11"/>
  <c r="AD8" i="11"/>
  <c r="AD14" i="11"/>
  <c r="AC8" i="11"/>
  <c r="Z8" i="11"/>
  <c r="AA8" i="11"/>
  <c r="Z9" i="11"/>
  <c r="AA9" i="11"/>
  <c r="Z10" i="11"/>
  <c r="X13" i="11"/>
  <c r="X12" i="11"/>
  <c r="X14" i="11"/>
  <c r="X11" i="11"/>
  <c r="W13" i="11"/>
  <c r="W12" i="11"/>
  <c r="W11" i="11"/>
  <c r="T10" i="11"/>
  <c r="T9" i="11"/>
  <c r="U9" i="11"/>
  <c r="T13" i="11"/>
  <c r="U13" i="11"/>
  <c r="T12" i="11"/>
  <c r="U12" i="11"/>
  <c r="T11" i="11"/>
  <c r="U11" i="11"/>
  <c r="T8" i="11"/>
  <c r="U8" i="11"/>
  <c r="U14" i="11"/>
  <c r="P11" i="11"/>
  <c r="P8" i="11"/>
  <c r="P14" i="11"/>
  <c r="O14" i="11"/>
  <c r="N13" i="11"/>
  <c r="N12" i="11"/>
  <c r="N11" i="11"/>
  <c r="N8" i="11"/>
  <c r="Q14" i="11"/>
  <c r="L13" i="11"/>
  <c r="L12" i="11"/>
  <c r="L11" i="11"/>
  <c r="L8" i="11"/>
  <c r="K13" i="11"/>
  <c r="K14" i="11"/>
  <c r="K12" i="11"/>
  <c r="K11" i="11"/>
  <c r="K8" i="11"/>
  <c r="I13" i="11"/>
  <c r="J13" i="11"/>
  <c r="I12" i="11"/>
  <c r="J12" i="11"/>
  <c r="I11" i="11"/>
  <c r="J11" i="11"/>
  <c r="I9" i="11"/>
  <c r="L9" i="11"/>
  <c r="I8" i="11"/>
  <c r="J8" i="11"/>
  <c r="H14" i="11"/>
  <c r="G13" i="11"/>
  <c r="G12" i="11"/>
  <c r="G8" i="11"/>
  <c r="G14" i="11"/>
  <c r="F13" i="11"/>
  <c r="F12" i="11"/>
  <c r="F8" i="11"/>
  <c r="D13" i="11"/>
  <c r="E13" i="11"/>
  <c r="D12" i="11"/>
  <c r="E12" i="11"/>
  <c r="D11" i="11"/>
  <c r="E11" i="11"/>
  <c r="D9" i="11"/>
  <c r="E9" i="11"/>
  <c r="E8" i="11"/>
  <c r="W14" i="11"/>
  <c r="AA14" i="11"/>
  <c r="E14" i="11"/>
  <c r="L14" i="11"/>
  <c r="N14" i="11"/>
  <c r="T14" i="11"/>
  <c r="D14" i="11"/>
  <c r="F14" i="11"/>
  <c r="Z14" i="11"/>
  <c r="J9" i="11"/>
  <c r="J14" i="11"/>
  <c r="I14" i="11"/>
</calcChain>
</file>

<file path=xl/sharedStrings.xml><?xml version="1.0" encoding="utf-8"?>
<sst xmlns="http://schemas.openxmlformats.org/spreadsheetml/2006/main" count="98" uniqueCount="76">
  <si>
    <t>Transportation</t>
  </si>
  <si>
    <t>year</t>
  </si>
  <si>
    <t>one semester</t>
  </si>
  <si>
    <t>#</t>
  </si>
  <si>
    <t xml:space="preserve">Non-Resident   </t>
  </si>
  <si>
    <t>Allowance</t>
  </si>
  <si>
    <t>TOTAL                                           COST OF EDUCATION</t>
  </si>
  <si>
    <t xml:space="preserve">Resident     </t>
  </si>
  <si>
    <t>Credit</t>
  </si>
  <si>
    <t>11 months</t>
  </si>
  <si>
    <r>
      <t xml:space="preserve">one semester  </t>
    </r>
    <r>
      <rPr>
        <sz val="11"/>
        <rFont val="Arial"/>
        <family val="2"/>
      </rPr>
      <t>+</t>
    </r>
    <r>
      <rPr>
        <sz val="8"/>
        <rFont val="Arial"/>
        <family val="2"/>
      </rPr>
      <t>Summer</t>
    </r>
  </si>
  <si>
    <r>
      <t xml:space="preserve">one semester  </t>
    </r>
    <r>
      <rPr>
        <sz val="11"/>
        <rFont val="Arial"/>
        <family val="2"/>
      </rPr>
      <t>+</t>
    </r>
    <r>
      <rPr>
        <sz val="8"/>
        <rFont val="Arial"/>
        <family val="2"/>
      </rPr>
      <t>Summer</t>
    </r>
  </si>
  <si>
    <t>Miscellan. Personal Expenses</t>
  </si>
  <si>
    <t>Less than Half-time</t>
  </si>
  <si>
    <r>
      <t>at home</t>
    </r>
    <r>
      <rPr>
        <i/>
        <sz val="11"/>
        <color indexed="10"/>
        <rFont val="Arial"/>
        <family val="2"/>
      </rPr>
      <t xml:space="preserve">  </t>
    </r>
    <r>
      <rPr>
        <b/>
        <sz val="11"/>
        <color indexed="10"/>
        <rFont val="Arial"/>
        <family val="2"/>
      </rPr>
      <t>RATH</t>
    </r>
  </si>
  <si>
    <r>
      <t xml:space="preserve">at home </t>
    </r>
    <r>
      <rPr>
        <b/>
        <sz val="11"/>
        <color indexed="10"/>
        <rFont val="Arial"/>
        <family val="2"/>
      </rPr>
      <t>NRATH</t>
    </r>
  </si>
  <si>
    <r>
      <t xml:space="preserve">away from home </t>
    </r>
    <r>
      <rPr>
        <b/>
        <sz val="11"/>
        <color indexed="10"/>
        <rFont val="Arial"/>
        <family val="2"/>
      </rPr>
      <t>NRAWH</t>
    </r>
  </si>
  <si>
    <r>
      <t xml:space="preserve">away from home </t>
    </r>
    <r>
      <rPr>
        <b/>
        <sz val="11"/>
        <color indexed="10"/>
        <rFont val="Arial"/>
        <family val="2"/>
      </rPr>
      <t>NCRAWH</t>
    </r>
  </si>
  <si>
    <r>
      <rPr>
        <b/>
        <sz val="11"/>
        <color indexed="10"/>
        <rFont val="Arial"/>
        <family val="2"/>
      </rPr>
      <t xml:space="preserve">     </t>
    </r>
    <r>
      <rPr>
        <b/>
        <i/>
        <u/>
        <sz val="14"/>
        <rFont val="Arial"/>
        <family val="2"/>
      </rPr>
      <t xml:space="preserve">Non-Credit  </t>
    </r>
  </si>
  <si>
    <r>
      <t xml:space="preserve">at home                                </t>
    </r>
    <r>
      <rPr>
        <b/>
        <sz val="11"/>
        <color indexed="10"/>
        <rFont val="Arial"/>
        <family val="2"/>
      </rPr>
      <t>NCRATH</t>
    </r>
  </si>
  <si>
    <r>
      <t xml:space="preserve">away from home   </t>
    </r>
    <r>
      <rPr>
        <b/>
        <sz val="11"/>
        <color indexed="10"/>
        <rFont val="Arial"/>
        <family val="2"/>
      </rPr>
      <t>RAWH</t>
    </r>
  </si>
  <si>
    <t>BANNER Code</t>
  </si>
  <si>
    <t xml:space="preserve">      Additional Expenses:</t>
  </si>
  <si>
    <t>ABRD</t>
  </si>
  <si>
    <t>Study Abroad Expenses</t>
  </si>
  <si>
    <t>International Program costs determined by the school on an individual basis</t>
  </si>
  <si>
    <t>CARE</t>
  </si>
  <si>
    <t xml:space="preserve">Dependent Care </t>
  </si>
  <si>
    <t>COC</t>
  </si>
  <si>
    <t>Cost of Computer</t>
  </si>
  <si>
    <t>Purchase of the computer system (Reasonable cost up to $3,000) based on adequate documentation.</t>
  </si>
  <si>
    <t>DISB</t>
  </si>
  <si>
    <t>Disability Expense</t>
  </si>
  <si>
    <t>Allowance for expenses related to disability if not covered by another agency. (These expenses do not apply to less than half time students).</t>
  </si>
  <si>
    <t>TRAN</t>
  </si>
  <si>
    <t xml:space="preserve">Transportation </t>
  </si>
  <si>
    <t>The California Student Aid Committee (CSAC) Standard has been used in construction of Student Expense Budget.</t>
  </si>
  <si>
    <t>B+S</t>
  </si>
  <si>
    <t>FEES</t>
  </si>
  <si>
    <t>Enrollment and/or Health Fees</t>
  </si>
  <si>
    <t>PERS</t>
  </si>
  <si>
    <t>Miscellaneous Personal Expenses</t>
  </si>
  <si>
    <t>R+B</t>
  </si>
  <si>
    <t>Reasonable expenses with adequate documentation based on the number and ages of student's dependents. Use only on a case-by-case basis</t>
  </si>
  <si>
    <t>($46*36) +$40=$1696- full year</t>
  </si>
  <si>
    <r>
      <t>Out of State Tuition and Fee</t>
    </r>
    <r>
      <rPr>
        <b/>
        <sz val="12"/>
        <color indexed="10"/>
        <rFont val="Arial"/>
        <family val="2"/>
      </rPr>
      <t>**</t>
    </r>
  </si>
  <si>
    <r>
      <t>Enrollment or/and Health Fees</t>
    </r>
    <r>
      <rPr>
        <b/>
        <sz val="12"/>
        <color indexed="10"/>
        <rFont val="Arial"/>
        <family val="2"/>
      </rPr>
      <t>*</t>
    </r>
  </si>
  <si>
    <t xml:space="preserve">  </t>
  </si>
  <si>
    <r>
      <t xml:space="preserve">Enrollment and Health Fee* </t>
    </r>
    <r>
      <rPr>
        <b/>
        <sz val="10"/>
        <rFont val="Arial"/>
        <family val="2"/>
      </rPr>
      <t>-  calculation</t>
    </r>
  </si>
  <si>
    <r>
      <rPr>
        <b/>
        <sz val="10"/>
        <color indexed="10"/>
        <rFont val="Arial"/>
        <family val="2"/>
      </rPr>
      <t>Out of State Tuition and Fee**</t>
    </r>
    <r>
      <rPr>
        <b/>
        <sz val="10"/>
        <rFont val="Arial"/>
        <family val="2"/>
      </rPr>
      <t xml:space="preserve"> (Non-Resident charges) - calculation</t>
    </r>
  </si>
  <si>
    <r>
      <t xml:space="preserve">$848-$844 = </t>
    </r>
    <r>
      <rPr>
        <b/>
        <sz val="10"/>
        <color indexed="10"/>
        <rFont val="Arial"/>
        <family val="2"/>
      </rPr>
      <t xml:space="preserve">$4 </t>
    </r>
    <r>
      <rPr>
        <sz val="10"/>
        <rFont val="Arial"/>
        <family val="2"/>
      </rPr>
      <t xml:space="preserve">- difference btw </t>
    </r>
    <r>
      <rPr>
        <b/>
        <i/>
        <sz val="10"/>
        <rFont val="Arial"/>
        <family val="2"/>
      </rPr>
      <t>Fall only</t>
    </r>
    <r>
      <rPr>
        <sz val="10"/>
        <rFont val="Arial"/>
        <family val="2"/>
      </rPr>
      <t xml:space="preserve"> or </t>
    </r>
    <r>
      <rPr>
        <b/>
        <i/>
        <sz val="10"/>
        <rFont val="Arial"/>
        <family val="2"/>
      </rPr>
      <t>Spr only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and </t>
    </r>
    <r>
      <rPr>
        <b/>
        <i/>
        <sz val="10"/>
        <rFont val="Arial"/>
        <family val="2"/>
      </rPr>
      <t>Summer only</t>
    </r>
  </si>
  <si>
    <r>
      <t xml:space="preserve">one semester </t>
    </r>
    <r>
      <rPr>
        <sz val="8"/>
        <rFont val="Agency FB"/>
        <family val="2"/>
      </rPr>
      <t>(Fall22 or Spr 23)</t>
    </r>
  </si>
  <si>
    <r>
      <t xml:space="preserve">Sum 23 </t>
    </r>
    <r>
      <rPr>
        <u/>
        <sz val="10"/>
        <rFont val="Arial"/>
        <family val="2"/>
      </rPr>
      <t>only</t>
    </r>
  </si>
  <si>
    <r>
      <t xml:space="preserve">one semester </t>
    </r>
    <r>
      <rPr>
        <sz val="8"/>
        <rFont val="Agency FB"/>
        <family val="2"/>
      </rPr>
      <t>(Fall 23 or Spr 24)</t>
    </r>
  </si>
  <si>
    <r>
      <t xml:space="preserve">Sum 24 </t>
    </r>
    <r>
      <rPr>
        <u/>
        <sz val="10"/>
        <rFont val="Arial"/>
        <family val="2"/>
      </rPr>
      <t>only</t>
    </r>
  </si>
  <si>
    <r>
      <t>Summer</t>
    </r>
    <r>
      <rPr>
        <u/>
        <sz val="9"/>
        <rFont val="Arial"/>
        <family val="2"/>
      </rPr>
      <t xml:space="preserve"> as part of</t>
    </r>
    <r>
      <rPr>
        <sz val="9"/>
        <rFont val="Arial"/>
        <family val="2"/>
      </rPr>
      <t xml:space="preserve"> Fall+Sum or Spr+Sum</t>
    </r>
  </si>
  <si>
    <r>
      <t>Summer</t>
    </r>
    <r>
      <rPr>
        <u/>
        <sz val="8"/>
        <rFont val="Arial"/>
        <family val="2"/>
      </rPr>
      <t xml:space="preserve"> </t>
    </r>
    <r>
      <rPr>
        <u/>
        <sz val="9"/>
        <rFont val="Arial"/>
        <family val="2"/>
      </rPr>
      <t>as part of</t>
    </r>
    <r>
      <rPr>
        <sz val="9"/>
        <rFont val="Arial"/>
        <family val="2"/>
      </rPr>
      <t xml:space="preserve"> Fall+Sum or Spr+Sum</t>
    </r>
  </si>
  <si>
    <t>one semester  +Summer</t>
  </si>
  <si>
    <t>$1,696 / 2 = $848- one semester (Fall 23 or Spring 24)</t>
  </si>
  <si>
    <r>
      <t>($46*18)+</t>
    </r>
    <r>
      <rPr>
        <sz val="10"/>
        <color indexed="10"/>
        <rFont val="Arial"/>
        <family val="2"/>
      </rPr>
      <t>$16</t>
    </r>
    <r>
      <rPr>
        <sz val="10"/>
        <rFont val="Arial"/>
        <family val="2"/>
      </rPr>
      <t xml:space="preserve">= $844 for </t>
    </r>
    <r>
      <rPr>
        <sz val="10"/>
        <color indexed="10"/>
        <rFont val="Arial"/>
        <family val="2"/>
      </rPr>
      <t>Summer 24</t>
    </r>
    <r>
      <rPr>
        <sz val="10"/>
        <rFont val="Arial"/>
        <family val="2"/>
      </rPr>
      <t xml:space="preserve"> only (as Health Fee for Summer = $16.00 instead of $20)</t>
    </r>
  </si>
  <si>
    <r>
      <t xml:space="preserve">must be recalculated if </t>
    </r>
    <r>
      <rPr>
        <b/>
        <sz val="10"/>
        <color indexed="36"/>
        <rFont val="Arial"/>
        <family val="2"/>
      </rPr>
      <t>Enrollment Fees</t>
    </r>
    <r>
      <rPr>
        <b/>
        <sz val="10"/>
        <color indexed="10"/>
        <rFont val="Arial"/>
        <family val="2"/>
      </rPr>
      <t xml:space="preserve"> for Summer 24 are reviewed by the Board of Trustees</t>
    </r>
  </si>
  <si>
    <r>
      <t xml:space="preserve">must be recalculated if </t>
    </r>
    <r>
      <rPr>
        <b/>
        <sz val="10"/>
        <color indexed="36"/>
        <rFont val="Arial"/>
        <family val="2"/>
      </rPr>
      <t>Health Fees</t>
    </r>
    <r>
      <rPr>
        <b/>
        <sz val="10"/>
        <color indexed="10"/>
        <rFont val="Arial"/>
        <family val="2"/>
      </rPr>
      <t xml:space="preserve"> for Summer 24 are reviewed by the Board of Trustees</t>
    </r>
  </si>
  <si>
    <t>Books, course materials, supplies, and equipment</t>
  </si>
  <si>
    <t>Increase in Transportation Costs is allowable if properly documented. May include transportation between campuses, residences, and a student's place of work</t>
  </si>
  <si>
    <t>Food and Housing</t>
  </si>
  <si>
    <r>
      <t xml:space="preserve">Nonresident  charges for </t>
    </r>
    <r>
      <rPr>
        <b/>
        <i/>
        <u/>
        <sz val="11"/>
        <rFont val="Arial"/>
        <family val="2"/>
      </rPr>
      <t>2023-2024</t>
    </r>
    <r>
      <rPr>
        <sz val="11"/>
        <rFont val="Arial"/>
        <family val="2"/>
      </rPr>
      <t xml:space="preserve"> are </t>
    </r>
    <r>
      <rPr>
        <b/>
        <i/>
        <u/>
        <sz val="11"/>
        <color indexed="10"/>
        <rFont val="Arial"/>
        <family val="2"/>
      </rPr>
      <t>$360.00</t>
    </r>
    <r>
      <rPr>
        <b/>
        <i/>
        <u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($358.00 </t>
    </r>
    <r>
      <rPr>
        <sz val="10"/>
        <rFont val="Arial"/>
        <family val="2"/>
      </rPr>
      <t>Tuition fee</t>
    </r>
    <r>
      <rPr>
        <sz val="11"/>
        <rFont val="Arial"/>
        <family val="2"/>
      </rPr>
      <t xml:space="preserve"> + $2.00 </t>
    </r>
    <r>
      <rPr>
        <sz val="10"/>
        <rFont val="Arial"/>
        <family val="2"/>
      </rPr>
      <t>Capital outlay fee</t>
    </r>
    <r>
      <rPr>
        <sz val="11"/>
        <rFont val="Arial"/>
        <family val="2"/>
      </rPr>
      <t xml:space="preserve">) </t>
    </r>
    <r>
      <rPr>
        <b/>
        <i/>
        <u/>
        <sz val="11"/>
        <rFont val="Arial"/>
        <family val="2"/>
      </rPr>
      <t>per unit</t>
    </r>
    <r>
      <rPr>
        <b/>
        <sz val="11"/>
        <rFont val="Arial"/>
        <family val="2"/>
      </rPr>
      <t xml:space="preserve"> </t>
    </r>
    <r>
      <rPr>
        <b/>
        <i/>
        <sz val="9"/>
        <color indexed="10"/>
        <rFont val="Arial"/>
        <family val="2"/>
      </rPr>
      <t>(subject to change)</t>
    </r>
    <r>
      <rPr>
        <b/>
        <sz val="11"/>
        <color indexed="10"/>
        <rFont val="Arial"/>
        <family val="2"/>
      </rPr>
      <t>.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For </t>
    </r>
    <r>
      <rPr>
        <b/>
        <u/>
        <sz val="11"/>
        <rFont val="Arial"/>
        <family val="2"/>
      </rPr>
      <t>Non-Resident</t>
    </r>
    <r>
      <rPr>
        <sz val="11"/>
        <rFont val="Arial"/>
        <family val="2"/>
      </rPr>
      <t xml:space="preserve"> students add </t>
    </r>
    <r>
      <rPr>
        <b/>
        <i/>
        <u/>
        <sz val="11"/>
        <color indexed="10"/>
        <rFont val="Arial"/>
        <family val="2"/>
      </rPr>
      <t>$</t>
    </r>
    <r>
      <rPr>
        <b/>
        <i/>
        <u/>
        <sz val="11"/>
        <color indexed="10"/>
        <rFont val="Arial"/>
        <family val="2"/>
      </rPr>
      <t>12,960.00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($360.00 * 36 units) to the Cost of Education listed above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(Out of State Tuition and Fees)</t>
    </r>
    <r>
      <rPr>
        <sz val="10"/>
        <rFont val="Arial"/>
        <family val="2"/>
      </rPr>
      <t>.</t>
    </r>
  </si>
  <si>
    <t>$360*36 units = $12,960 - full year</t>
  </si>
  <si>
    <t>$360*18 units = $6,480 - one semester (Fall 23 or Spring 24)</t>
  </si>
  <si>
    <r>
      <t xml:space="preserve">$360*18 units = </t>
    </r>
    <r>
      <rPr>
        <sz val="10"/>
        <color indexed="10"/>
        <rFont val="Arial"/>
        <family val="2"/>
      </rPr>
      <t xml:space="preserve">$6,480 </t>
    </r>
    <r>
      <rPr>
        <sz val="10"/>
        <rFont val="Arial"/>
        <family val="2"/>
      </rPr>
      <t xml:space="preserve">- for </t>
    </r>
    <r>
      <rPr>
        <sz val="10"/>
        <color indexed="10"/>
        <rFont val="Arial"/>
        <family val="2"/>
      </rPr>
      <t>Summer 24</t>
    </r>
    <r>
      <rPr>
        <sz val="10"/>
        <rFont val="Arial"/>
        <family val="2"/>
      </rPr>
      <t xml:space="preserve"> only, using </t>
    </r>
    <r>
      <rPr>
        <u/>
        <sz val="10"/>
        <rFont val="Arial"/>
        <family val="2"/>
      </rPr>
      <t>the same</t>
    </r>
    <r>
      <rPr>
        <sz val="10"/>
        <rFont val="Arial"/>
        <family val="2"/>
      </rPr>
      <t xml:space="preserve"> Non-Resident charges as for Fall 23 / Spring 24                                    </t>
    </r>
    <r>
      <rPr>
        <i/>
        <sz val="9"/>
        <rFont val="Arial"/>
        <family val="2"/>
      </rPr>
      <t>($360.00= $358 Tuition + $2 Capital Outlay)</t>
    </r>
  </si>
  <si>
    <r>
      <t>($360*36 units)*</t>
    </r>
    <r>
      <rPr>
        <b/>
        <sz val="10"/>
        <color indexed="10"/>
        <rFont val="Arial"/>
        <family val="2"/>
      </rPr>
      <t>19.44%</t>
    </r>
    <r>
      <rPr>
        <sz val="10"/>
        <rFont val="Arial"/>
        <family val="2"/>
      </rPr>
      <t xml:space="preserve">= </t>
    </r>
    <r>
      <rPr>
        <b/>
        <sz val="10"/>
        <color indexed="10"/>
        <rFont val="Arial"/>
        <family val="2"/>
      </rPr>
      <t>$2,519</t>
    </r>
    <r>
      <rPr>
        <sz val="10"/>
        <rFont val="Arial"/>
        <family val="2"/>
      </rPr>
      <t xml:space="preserve"> - for </t>
    </r>
    <r>
      <rPr>
        <sz val="10"/>
        <color indexed="10"/>
        <rFont val="Arial"/>
        <family val="2"/>
      </rPr>
      <t>Summer 24 as part of combination</t>
    </r>
    <r>
      <rPr>
        <sz val="10"/>
        <rFont val="Arial"/>
        <family val="2"/>
      </rPr>
      <t xml:space="preserve"> </t>
    </r>
    <r>
      <rPr>
        <sz val="10"/>
        <rFont val="Agency FB"/>
        <family val="2"/>
      </rPr>
      <t>(</t>
    </r>
    <r>
      <rPr>
        <b/>
        <i/>
        <sz val="9"/>
        <rFont val="Agency FB"/>
        <family val="2"/>
      </rPr>
      <t>Fall 23+Sum24</t>
    </r>
    <r>
      <rPr>
        <i/>
        <sz val="9"/>
        <rFont val="Agency FB"/>
        <family val="2"/>
      </rPr>
      <t xml:space="preserve"> </t>
    </r>
    <r>
      <rPr>
        <sz val="10"/>
        <rFont val="Arial"/>
        <family val="2"/>
      </rPr>
      <t xml:space="preserve">or </t>
    </r>
    <r>
      <rPr>
        <b/>
        <i/>
        <sz val="9"/>
        <rFont val="Agency FB"/>
        <family val="2"/>
      </rPr>
      <t>Spr24+Sum24</t>
    </r>
    <r>
      <rPr>
        <sz val="10"/>
        <rFont val="Arial"/>
        <family val="2"/>
      </rPr>
      <t xml:space="preserve">) </t>
    </r>
  </si>
  <si>
    <t>Used 23-24 CSAC Standard with 9% increase</t>
  </si>
  <si>
    <r>
      <t>$1,022</t>
    </r>
    <r>
      <rPr>
        <sz val="9"/>
        <color indexed="10"/>
        <rFont val="Arial"/>
        <family val="2"/>
      </rPr>
      <t xml:space="preserve"> </t>
    </r>
    <r>
      <rPr>
        <sz val="9"/>
        <rFont val="Arial"/>
        <family val="2"/>
      </rPr>
      <t>includes Books (</t>
    </r>
    <r>
      <rPr>
        <b/>
        <sz val="9"/>
        <rFont val="Arial"/>
        <family val="2"/>
      </rPr>
      <t>$486)</t>
    </r>
    <r>
      <rPr>
        <sz val="9"/>
        <rFont val="Arial"/>
        <family val="2"/>
      </rPr>
      <t>, Educational Supplies (</t>
    </r>
    <r>
      <rPr>
        <b/>
        <sz val="9"/>
        <rFont val="Arial"/>
        <family val="2"/>
      </rPr>
      <t>$137</t>
    </r>
    <r>
      <rPr>
        <sz val="9"/>
        <rFont val="Arial"/>
        <family val="2"/>
      </rPr>
      <t>), Course Material Fees (</t>
    </r>
    <r>
      <rPr>
        <b/>
        <sz val="9"/>
        <rFont val="Arial"/>
        <family val="2"/>
      </rPr>
      <t>$173</t>
    </r>
    <r>
      <rPr>
        <sz val="9"/>
        <rFont val="Arial"/>
        <family val="2"/>
      </rPr>
      <t>), and Computer Related Expenses (</t>
    </r>
    <r>
      <rPr>
        <b/>
        <sz val="9"/>
        <rFont val="Arial"/>
        <family val="2"/>
      </rPr>
      <t>$142</t>
    </r>
    <r>
      <rPr>
        <sz val="9"/>
        <rFont val="Arial"/>
        <family val="2"/>
      </rPr>
      <t xml:space="preserve">) excluding the cost associated with the purchase of personal computer.                                                                                                                                                  </t>
    </r>
    <r>
      <rPr>
        <b/>
        <sz val="9"/>
        <color indexed="10"/>
        <rFont val="Arial"/>
        <family val="2"/>
      </rPr>
      <t xml:space="preserve">Used 23-24 CSAC Standard with 9% increase 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                     </t>
    </r>
  </si>
  <si>
    <r>
      <rPr>
        <b/>
        <sz val="9"/>
        <color indexed="10"/>
        <rFont val="Arial"/>
        <family val="2"/>
      </rPr>
      <t>$46.00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per unit</t>
    </r>
    <r>
      <rPr>
        <sz val="9"/>
        <rFont val="Agency FB"/>
        <family val="2"/>
      </rPr>
      <t xml:space="preserve"> </t>
    </r>
    <r>
      <rPr>
        <sz val="9"/>
        <rFont val="Arial Narrow"/>
        <family val="2"/>
      </rPr>
      <t xml:space="preserve">(subject to change) </t>
    </r>
    <r>
      <rPr>
        <b/>
        <sz val="9"/>
        <rFont val="Arial"/>
        <family val="2"/>
      </rPr>
      <t>X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Average Full-time Attendance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(36 units, 18 units per semester)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+ Health Fees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($20.00 per semester, $ 40.00 per academic year, $16 for Summer)</t>
    </r>
  </si>
  <si>
    <t>Updated 07/11/23</t>
  </si>
  <si>
    <r>
      <rPr>
        <b/>
        <sz val="28"/>
        <color rgb="FF7030A0"/>
        <rFont val="Calibri"/>
        <family val="2"/>
      </rPr>
      <t xml:space="preserve">2023-2024  Cost of Attendance </t>
    </r>
    <r>
      <rPr>
        <sz val="20"/>
        <color indexed="36"/>
        <rFont val="Calibri"/>
        <family val="2"/>
      </rPr>
      <t xml:space="preserve">(Fall 23 + Spring 24 + Summer 24)       </t>
    </r>
    <r>
      <rPr>
        <sz val="20"/>
        <color indexed="36"/>
        <rFont val="Agency FB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20"/>
        <rFont val="Baskerville Old Face"/>
        <family val="1"/>
      </rPr>
      <t xml:space="preserve">  </t>
    </r>
    <r>
      <rPr>
        <b/>
        <sz val="28"/>
        <color indexed="36"/>
        <rFont val="Baskerville Old Face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</si>
  <si>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6"/>
        <color rgb="FF7030A0"/>
        <rFont val="Calibri"/>
        <family val="2"/>
        <scheme val="minor"/>
      </rPr>
      <t>With 9% increase and new Non-Resident Fee</t>
    </r>
    <r>
      <rPr>
        <sz val="12"/>
        <color indexed="36"/>
        <rFont val="Calibri"/>
        <family val="2"/>
        <scheme val="minor"/>
      </rPr>
      <t xml:space="preserve"> (starting Summer 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</si>
</sst>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b/>
      <i/>
      <u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24"/>
      <name val="Dotum"/>
      <family val="2"/>
    </font>
    <font>
      <b/>
      <i/>
      <u/>
      <sz val="11"/>
      <color indexed="10"/>
      <name val="Arial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gency FB"/>
      <family val="2"/>
    </font>
    <font>
      <i/>
      <sz val="9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8"/>
      <name val="Agency FB"/>
      <family val="2"/>
    </font>
    <font>
      <sz val="10"/>
      <name val="Times New Roman"/>
      <family val="1"/>
    </font>
    <font>
      <b/>
      <i/>
      <sz val="9"/>
      <name val="Agency FB"/>
      <family val="2"/>
    </font>
    <font>
      <i/>
      <sz val="9"/>
      <name val="Agency FB"/>
      <family val="2"/>
    </font>
    <font>
      <b/>
      <i/>
      <sz val="10"/>
      <name val="Arial"/>
      <family val="2"/>
    </font>
    <font>
      <b/>
      <sz val="28"/>
      <color indexed="36"/>
      <name val="Baskerville Old Face"/>
      <family val="1"/>
    </font>
    <font>
      <sz val="20"/>
      <color indexed="36"/>
      <name val="Agency FB"/>
      <family val="2"/>
    </font>
    <font>
      <u/>
      <sz val="9"/>
      <name val="Arial"/>
      <family val="2"/>
    </font>
    <font>
      <u/>
      <sz val="8"/>
      <name val="Arial"/>
      <family val="2"/>
    </font>
    <font>
      <b/>
      <sz val="10"/>
      <color indexed="36"/>
      <name val="Arial"/>
      <family val="2"/>
    </font>
    <font>
      <b/>
      <i/>
      <sz val="9"/>
      <color indexed="10"/>
      <name val="Arial"/>
      <family val="2"/>
    </font>
    <font>
      <b/>
      <sz val="26"/>
      <name val="Dotum"/>
      <family val="2"/>
    </font>
    <font>
      <sz val="26"/>
      <name val="Dotum"/>
      <family val="2"/>
    </font>
    <font>
      <b/>
      <sz val="14"/>
      <color indexed="20"/>
      <name val="Baskerville Old Face"/>
      <family val="1"/>
    </font>
    <font>
      <sz val="16"/>
      <name val="Agency FB"/>
      <family val="2"/>
    </font>
    <font>
      <sz val="10"/>
      <color rgb="FF008E40"/>
      <name val="Arial"/>
      <family val="2"/>
    </font>
    <font>
      <b/>
      <sz val="10"/>
      <color rgb="FFFF0000"/>
      <name val="Arial"/>
      <family val="2"/>
    </font>
    <font>
      <sz val="11"/>
      <color rgb="FF2F5496"/>
      <name val="Calibri"/>
      <family val="2"/>
    </font>
    <font>
      <sz val="11"/>
      <color rgb="FF000000"/>
      <name val="Calibri"/>
      <family val="2"/>
    </font>
    <font>
      <b/>
      <sz val="12"/>
      <color rgb="FFC00000"/>
      <name val="Arial Narrow"/>
      <family val="2"/>
    </font>
    <font>
      <b/>
      <sz val="28"/>
      <color rgb="FF7030A0"/>
      <name val="Baskerville Old Face"/>
      <family val="1"/>
    </font>
    <font>
      <b/>
      <sz val="26"/>
      <color theme="0" tint="-0.14999847407452621"/>
      <name val="Dotum"/>
      <family val="2"/>
    </font>
    <font>
      <sz val="26"/>
      <color theme="0" tint="-0.14999847407452621"/>
      <name val="Dotum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name val="Agency FB"/>
      <family val="2"/>
    </font>
    <font>
      <sz val="9"/>
      <name val="Arial Narrow"/>
      <family val="2"/>
    </font>
    <font>
      <sz val="9"/>
      <color rgb="FFFF0000"/>
      <name val="Arial"/>
      <family val="2"/>
    </font>
    <font>
      <b/>
      <sz val="28"/>
      <color rgb="FF7030A0"/>
      <name val="Calibri"/>
      <family val="2"/>
    </font>
    <font>
      <sz val="20"/>
      <color indexed="36"/>
      <name val="Calibri"/>
      <family val="2"/>
    </font>
    <font>
      <b/>
      <sz val="28"/>
      <color rgb="FF7030A0"/>
      <name val="Baskerville Old Face"/>
      <family val="2"/>
    </font>
    <font>
      <b/>
      <sz val="16"/>
      <color rgb="FF7030A0"/>
      <name val="Calibri"/>
      <family val="2"/>
      <scheme val="minor"/>
    </font>
    <font>
      <sz val="12"/>
      <color indexed="3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5DC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 indent="2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0" xfId="0" applyFont="1"/>
    <xf numFmtId="0" fontId="43" fillId="3" borderId="8" xfId="0" applyFont="1" applyFill="1" applyBorder="1"/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29" fillId="0" borderId="0" xfId="0" applyFont="1"/>
    <xf numFmtId="0" fontId="44" fillId="0" borderId="0" xfId="0" applyFont="1" applyAlignment="1">
      <alignment vertical="center"/>
    </xf>
    <xf numFmtId="14" fontId="47" fillId="0" borderId="0" xfId="0" applyNumberFormat="1" applyFont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3" fontId="6" fillId="5" borderId="14" xfId="0" applyNumberFormat="1" applyFont="1" applyFill="1" applyBorder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6" fillId="5" borderId="15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3" fontId="3" fillId="5" borderId="16" xfId="0" applyNumberFormat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3" fontId="6" fillId="5" borderId="19" xfId="0" applyNumberFormat="1" applyFont="1" applyFill="1" applyBorder="1" applyAlignment="1">
      <alignment horizontal="center" vertical="center" wrapText="1"/>
    </xf>
    <xf numFmtId="3" fontId="6" fillId="5" borderId="8" xfId="0" applyNumberFormat="1" applyFont="1" applyFill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3" fontId="6" fillId="4" borderId="19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center" wrapText="1"/>
    </xf>
    <xf numFmtId="3" fontId="6" fillId="5" borderId="21" xfId="0" applyNumberFormat="1" applyFont="1" applyFill="1" applyBorder="1" applyAlignment="1">
      <alignment horizontal="center" vertical="center" wrapText="1"/>
    </xf>
    <xf numFmtId="3" fontId="6" fillId="5" borderId="7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 wrapText="1"/>
    </xf>
    <xf numFmtId="3" fontId="3" fillId="5" borderId="22" xfId="0" applyNumberFormat="1" applyFont="1" applyFill="1" applyBorder="1" applyAlignment="1">
      <alignment horizontal="center" vertical="center" wrapText="1"/>
    </xf>
    <xf numFmtId="3" fontId="6" fillId="5" borderId="11" xfId="0" applyNumberFormat="1" applyFont="1" applyFill="1" applyBorder="1" applyAlignment="1">
      <alignment horizontal="center" vertical="center" wrapText="1"/>
    </xf>
    <xf numFmtId="3" fontId="44" fillId="5" borderId="19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 wrapText="1"/>
    </xf>
    <xf numFmtId="3" fontId="44" fillId="4" borderId="19" xfId="0" applyNumberFormat="1" applyFont="1" applyFill="1" applyBorder="1" applyAlignment="1">
      <alignment horizontal="center" vertical="center" wrapText="1"/>
    </xf>
    <xf numFmtId="3" fontId="44" fillId="4" borderId="24" xfId="0" applyNumberFormat="1" applyFont="1" applyFill="1" applyBorder="1" applyAlignment="1">
      <alignment horizontal="center" vertical="center" wrapText="1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4" borderId="26" xfId="0" applyNumberFormat="1" applyFont="1" applyFill="1" applyBorder="1" applyAlignment="1">
      <alignment horizontal="center"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3" fontId="6" fillId="6" borderId="28" xfId="0" applyNumberFormat="1" applyFont="1" applyFill="1" applyBorder="1" applyAlignment="1">
      <alignment horizontal="center" vertical="center" wrapText="1"/>
    </xf>
    <xf numFmtId="3" fontId="6" fillId="6" borderId="29" xfId="0" applyNumberFormat="1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 wrapText="1"/>
    </xf>
    <xf numFmtId="3" fontId="3" fillId="6" borderId="31" xfId="0" applyNumberFormat="1" applyFont="1" applyFill="1" applyBorder="1" applyAlignment="1">
      <alignment horizontal="center" vertical="center" wrapText="1"/>
    </xf>
    <xf numFmtId="3" fontId="44" fillId="7" borderId="19" xfId="0" applyNumberFormat="1" applyFont="1" applyFill="1" applyBorder="1" applyAlignment="1">
      <alignment horizontal="center" vertical="center" wrapText="1"/>
    </xf>
    <xf numFmtId="3" fontId="44" fillId="7" borderId="8" xfId="0" applyNumberFormat="1" applyFont="1" applyFill="1" applyBorder="1" applyAlignment="1">
      <alignment horizontal="center" vertical="center" wrapText="1"/>
    </xf>
    <xf numFmtId="3" fontId="6" fillId="5" borderId="17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44" fillId="5" borderId="3" xfId="0" applyNumberFormat="1" applyFont="1" applyFill="1" applyBorder="1" applyAlignment="1">
      <alignment horizontal="center" vertical="center" wrapText="1"/>
    </xf>
    <xf numFmtId="3" fontId="6" fillId="5" borderId="33" xfId="0" applyNumberFormat="1" applyFont="1" applyFill="1" applyBorder="1" applyAlignment="1">
      <alignment horizontal="center" vertical="center" wrapText="1"/>
    </xf>
    <xf numFmtId="3" fontId="8" fillId="5" borderId="34" xfId="0" applyNumberFormat="1" applyFont="1" applyFill="1" applyBorder="1" applyAlignment="1">
      <alignment horizontal="center" vertical="center" wrapText="1"/>
    </xf>
    <xf numFmtId="3" fontId="44" fillId="4" borderId="8" xfId="0" applyNumberFormat="1" applyFont="1" applyFill="1" applyBorder="1" applyAlignment="1">
      <alignment horizontal="center" vertical="center" wrapText="1"/>
    </xf>
    <xf numFmtId="3" fontId="44" fillId="8" borderId="19" xfId="0" applyNumberFormat="1" applyFont="1" applyFill="1" applyBorder="1" applyAlignment="1">
      <alignment horizontal="center" vertical="center" wrapText="1"/>
    </xf>
    <xf numFmtId="3" fontId="44" fillId="8" borderId="8" xfId="0" applyNumberFormat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3" fontId="44" fillId="4" borderId="3" xfId="0" applyNumberFormat="1" applyFont="1" applyFill="1" applyBorder="1" applyAlignment="1">
      <alignment horizontal="center" vertical="center" wrapText="1"/>
    </xf>
    <xf numFmtId="3" fontId="44" fillId="4" borderId="7" xfId="0" applyNumberFormat="1" applyFont="1" applyFill="1" applyBorder="1" applyAlignment="1">
      <alignment horizontal="center" vertical="center" wrapText="1"/>
    </xf>
    <xf numFmtId="3" fontId="6" fillId="4" borderId="33" xfId="0" applyNumberFormat="1" applyFont="1" applyFill="1" applyBorder="1" applyAlignment="1">
      <alignment horizontal="center" vertical="center" wrapText="1"/>
    </xf>
    <xf numFmtId="3" fontId="3" fillId="4" borderId="36" xfId="0" applyNumberFormat="1" applyFont="1" applyFill="1" applyBorder="1" applyAlignment="1">
      <alignment horizontal="center" vertical="center" wrapText="1"/>
    </xf>
    <xf numFmtId="3" fontId="6" fillId="6" borderId="35" xfId="0" applyNumberFormat="1" applyFont="1" applyFill="1" applyBorder="1" applyAlignment="1">
      <alignment horizontal="center" vertical="center" wrapText="1"/>
    </xf>
    <xf numFmtId="3" fontId="6" fillId="6" borderId="37" xfId="0" applyNumberFormat="1" applyFont="1" applyFill="1" applyBorder="1" applyAlignment="1">
      <alignment horizontal="center" vertical="center" wrapText="1"/>
    </xf>
    <xf numFmtId="3" fontId="6" fillId="6" borderId="38" xfId="0" applyNumberFormat="1" applyFont="1" applyFill="1" applyBorder="1" applyAlignment="1">
      <alignment horizontal="center" vertical="center" wrapText="1"/>
    </xf>
    <xf numFmtId="3" fontId="3" fillId="6" borderId="39" xfId="0" applyNumberFormat="1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8" fillId="9" borderId="40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4" fillId="9" borderId="43" xfId="0" applyFont="1" applyFill="1" applyBorder="1" applyAlignment="1">
      <alignment horizontal="center" vertical="center" wrapText="1"/>
    </xf>
    <xf numFmtId="3" fontId="6" fillId="9" borderId="44" xfId="0" applyNumberFormat="1" applyFont="1" applyFill="1" applyBorder="1" applyAlignment="1">
      <alignment horizontal="center" vertical="center" wrapText="1"/>
    </xf>
    <xf numFmtId="3" fontId="6" fillId="9" borderId="41" xfId="0" applyNumberFormat="1" applyFont="1" applyFill="1" applyBorder="1" applyAlignment="1">
      <alignment horizontal="center" vertical="center" wrapText="1"/>
    </xf>
    <xf numFmtId="3" fontId="6" fillId="9" borderId="42" xfId="0" applyNumberFormat="1" applyFont="1" applyFill="1" applyBorder="1" applyAlignment="1">
      <alignment horizontal="center" vertical="center" wrapText="1"/>
    </xf>
    <xf numFmtId="3" fontId="3" fillId="9" borderId="45" xfId="0" applyNumberFormat="1" applyFont="1" applyFill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0" fillId="0" borderId="0" xfId="0" applyAlignment="1">
      <alignment wrapText="1"/>
    </xf>
    <xf numFmtId="0" fontId="5" fillId="7" borderId="26" xfId="0" applyFont="1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5" fillId="8" borderId="26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5" fillId="4" borderId="26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44" fillId="0" borderId="0" xfId="0" applyFont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13" fillId="10" borderId="8" xfId="0" applyFont="1" applyFill="1" applyBorder="1" applyAlignment="1">
      <alignment horizontal="left" vertical="center" wrapText="1"/>
    </xf>
    <xf numFmtId="0" fontId="0" fillId="10" borderId="8" xfId="0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5" fillId="4" borderId="49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0" fontId="3" fillId="11" borderId="43" xfId="0" applyFont="1" applyFill="1" applyBorder="1" applyAlignment="1">
      <alignment horizontal="center" vertical="center" wrapText="1"/>
    </xf>
    <xf numFmtId="0" fontId="13" fillId="11" borderId="52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4" borderId="55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9" fillId="12" borderId="45" xfId="0" applyFont="1" applyFill="1" applyBorder="1" applyAlignment="1">
      <alignment horizontal="center" vertical="center" wrapText="1"/>
    </xf>
    <xf numFmtId="0" fontId="39" fillId="12" borderId="34" xfId="0" applyFont="1" applyFill="1" applyBorder="1" applyAlignment="1">
      <alignment horizontal="center" vertical="center" wrapText="1"/>
    </xf>
    <xf numFmtId="0" fontId="40" fillId="12" borderId="34" xfId="0" applyFont="1" applyFill="1" applyBorder="1" applyAlignment="1">
      <alignment horizontal="center" vertical="center" wrapText="1"/>
    </xf>
    <xf numFmtId="0" fontId="40" fillId="12" borderId="39" xfId="0" applyFont="1" applyFill="1" applyBorder="1" applyAlignment="1">
      <alignment horizontal="center" vertical="center" wrapText="1"/>
    </xf>
    <xf numFmtId="0" fontId="49" fillId="13" borderId="45" xfId="0" applyFont="1" applyFill="1" applyBorder="1" applyAlignment="1">
      <alignment horizontal="center" vertical="center" wrapText="1"/>
    </xf>
    <xf numFmtId="0" fontId="50" fillId="13" borderId="34" xfId="0" applyFont="1" applyFill="1" applyBorder="1" applyAlignment="1">
      <alignment horizontal="center" vertical="center" wrapText="1"/>
    </xf>
    <xf numFmtId="0" fontId="50" fillId="13" borderId="39" xfId="0" applyFont="1" applyFill="1" applyBorder="1" applyAlignment="1">
      <alignment horizontal="center" vertical="center" wrapText="1"/>
    </xf>
    <xf numFmtId="0" fontId="10" fillId="10" borderId="45" xfId="0" applyFont="1" applyFill="1" applyBorder="1" applyAlignment="1">
      <alignment horizontal="center" vertical="center" wrapText="1"/>
    </xf>
    <xf numFmtId="0" fontId="0" fillId="10" borderId="34" xfId="0" applyFill="1" applyBorder="1"/>
    <xf numFmtId="0" fontId="10" fillId="10" borderId="12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27" xfId="0" applyFont="1" applyFill="1" applyBorder="1" applyAlignment="1">
      <alignment horizontal="center" vertical="center" wrapText="1"/>
    </xf>
    <xf numFmtId="0" fontId="8" fillId="6" borderId="59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8" fillId="6" borderId="61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8" fillId="6" borderId="63" xfId="0" applyFont="1" applyFill="1" applyBorder="1" applyAlignment="1">
      <alignment horizontal="center" vertical="center" wrapText="1"/>
    </xf>
    <xf numFmtId="10" fontId="44" fillId="5" borderId="18" xfId="0" applyNumberFormat="1" applyFont="1" applyFill="1" applyBorder="1" applyAlignment="1">
      <alignment horizontal="center" vertical="center" wrapText="1"/>
    </xf>
    <xf numFmtId="10" fontId="44" fillId="5" borderId="23" xfId="0" applyNumberFormat="1" applyFont="1" applyFill="1" applyBorder="1" applyAlignment="1">
      <alignment horizontal="center" vertical="center" wrapText="1"/>
    </xf>
    <xf numFmtId="10" fontId="44" fillId="4" borderId="18" xfId="0" applyNumberFormat="1" applyFont="1" applyFill="1" applyBorder="1" applyAlignment="1">
      <alignment horizontal="center" vertical="center" wrapText="1"/>
    </xf>
    <xf numFmtId="10" fontId="44" fillId="4" borderId="23" xfId="0" applyNumberFormat="1" applyFont="1" applyFill="1" applyBorder="1" applyAlignment="1">
      <alignment horizontal="center" vertical="center" wrapText="1"/>
    </xf>
    <xf numFmtId="10" fontId="44" fillId="4" borderId="25" xfId="0" applyNumberFormat="1" applyFont="1" applyFill="1" applyBorder="1" applyAlignment="1">
      <alignment horizontal="center" vertical="center" wrapText="1"/>
    </xf>
    <xf numFmtId="10" fontId="44" fillId="5" borderId="5" xfId="0" applyNumberFormat="1" applyFont="1" applyFill="1" applyBorder="1" applyAlignment="1">
      <alignment horizontal="center" vertical="center" wrapText="1"/>
    </xf>
    <xf numFmtId="10" fontId="44" fillId="4" borderId="5" xfId="0" applyNumberFormat="1" applyFont="1" applyFill="1" applyBorder="1" applyAlignment="1">
      <alignment horizontal="center" vertical="center" wrapText="1"/>
    </xf>
    <xf numFmtId="0" fontId="51" fillId="0" borderId="47" xfId="0" applyFont="1" applyBorder="1" applyAlignment="1">
      <alignment horizontal="left" vertical="center" wrapText="1" indent="1"/>
    </xf>
    <xf numFmtId="0" fontId="51" fillId="0" borderId="14" xfId="0" applyFont="1" applyBorder="1" applyAlignment="1">
      <alignment horizontal="left" vertical="center" wrapText="1" indent="1"/>
    </xf>
    <xf numFmtId="0" fontId="51" fillId="0" borderId="24" xfId="0" applyFont="1" applyBorder="1" applyAlignment="1">
      <alignment horizontal="left" vertical="center" wrapText="1" indent="1"/>
    </xf>
    <xf numFmtId="0" fontId="51" fillId="0" borderId="13" xfId="0" applyFont="1" applyBorder="1" applyAlignment="1">
      <alignment horizontal="left" vertical="center" wrapText="1" indent="1"/>
    </xf>
    <xf numFmtId="0" fontId="5" fillId="0" borderId="48" xfId="0" applyFont="1" applyBorder="1"/>
    <xf numFmtId="0" fontId="5" fillId="0" borderId="14" xfId="0" applyFont="1" applyBorder="1"/>
    <xf numFmtId="0" fontId="6" fillId="2" borderId="8" xfId="0" applyFont="1" applyFill="1" applyBorder="1" applyAlignment="1">
      <alignment horizontal="center" vertical="center" wrapText="1"/>
    </xf>
    <xf numFmtId="0" fontId="32" fillId="2" borderId="48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vertical="center" wrapText="1"/>
    </xf>
    <xf numFmtId="0" fontId="51" fillId="10" borderId="19" xfId="0" applyFont="1" applyFill="1" applyBorder="1" applyAlignment="1">
      <alignment horizontal="left" vertical="center" wrapText="1" indent="1"/>
    </xf>
    <xf numFmtId="0" fontId="12" fillId="10" borderId="19" xfId="0" applyFont="1" applyFill="1" applyBorder="1" applyAlignment="1">
      <alignment horizontal="left" vertical="center" wrapText="1" indent="1"/>
    </xf>
    <xf numFmtId="0" fontId="12" fillId="10" borderId="8" xfId="0" applyFont="1" applyFill="1" applyBorder="1" applyAlignment="1">
      <alignment horizontal="left" vertical="center" wrapText="1" indent="1"/>
    </xf>
    <xf numFmtId="0" fontId="56" fillId="0" borderId="47" xfId="0" applyFont="1" applyBorder="1" applyAlignment="1">
      <alignment horizontal="left" vertical="center" wrapText="1" indent="1"/>
    </xf>
    <xf numFmtId="0" fontId="12" fillId="0" borderId="48" xfId="0" applyFont="1" applyBorder="1" applyAlignment="1">
      <alignment horizontal="left" vertical="center" wrapText="1" indent="1"/>
    </xf>
    <xf numFmtId="0" fontId="12" fillId="0" borderId="14" xfId="0" applyFont="1" applyBorder="1" applyAlignment="1">
      <alignment horizontal="left" vertical="center" wrapText="1" indent="1"/>
    </xf>
    <xf numFmtId="0" fontId="56" fillId="0" borderId="48" xfId="0" applyFont="1" applyBorder="1" applyAlignment="1">
      <alignment horizontal="left" vertical="center" wrapText="1" indent="1"/>
    </xf>
    <xf numFmtId="0" fontId="56" fillId="0" borderId="14" xfId="0" applyFont="1" applyBorder="1" applyAlignment="1">
      <alignment horizontal="left" vertical="center" wrapText="1" indent="1"/>
    </xf>
    <xf numFmtId="0" fontId="5" fillId="0" borderId="51" xfId="0" applyFont="1" applyBorder="1"/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379562</xdr:colOff>
      <xdr:row>16</xdr:row>
      <xdr:rowOff>103517</xdr:rowOff>
    </xdr:from>
    <xdr:to>
      <xdr:col>10</xdr:col>
      <xdr:colOff>135149</xdr:colOff>
      <xdr:row>19</xdr:row>
      <xdr:rowOff>94891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82D8F7EC-ED06-E820-49B5-7438A46790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955" y="6883879"/>
          <a:ext cx="2915728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17253</xdr:rowOff>
    </xdr:from>
    <xdr:to>
      <xdr:col>7</xdr:col>
      <xdr:colOff>117896</xdr:colOff>
      <xdr:row>27</xdr:row>
      <xdr:rowOff>69011</xdr:rowOff>
    </xdr:to>
    <xdr:pic>
      <xdr:nvPicPr>
        <xdr:cNvPr id="1399" name="Picture 3">
          <a:extLst>
            <a:ext uri="{FF2B5EF4-FFF2-40B4-BE49-F238E27FC236}">
              <a16:creationId xmlns:a16="http://schemas.microsoft.com/office/drawing/2014/main" id="{F13A8CEA-0882-0F6E-0509-4392977C34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6392" y="7522234"/>
          <a:ext cx="1388853" cy="119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120770</xdr:colOff>
      <xdr:row>16</xdr:row>
      <xdr:rowOff>189781</xdr:rowOff>
    </xdr:from>
    <xdr:to>
      <xdr:col>4</xdr:col>
      <xdr:colOff>2877</xdr:colOff>
      <xdr:row>35</xdr:row>
      <xdr:rowOff>69011</xdr:rowOff>
    </xdr:to>
    <xdr:pic>
      <xdr:nvPicPr>
        <xdr:cNvPr id="1400" name="Picture 1">
          <a:extLst>
            <a:ext uri="{FF2B5EF4-FFF2-40B4-BE49-F238E27FC236}">
              <a16:creationId xmlns:a16="http://schemas.microsoft.com/office/drawing/2014/main" id="{BEC34474-37FF-F985-8DC2-7654C91E9D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0" y="6961517"/>
          <a:ext cx="3700732" cy="3071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AG60"/>
  <sheetViews>
    <sheetView showGridLines="0" tabSelected="1" zoomScale="90" zoomScaleNormal="90" zoomScalePageLayoutView="67" workbookViewId="0">
      <pane ySplit="14" topLeftCell="A15" activePane="bottomLeft" state="frozen"/>
      <selection pane="bottomLeft" activeCell="E9" sqref="E9"/>
    </sheetView>
  </sheetViews>
  <sheetFormatPr defaultRowHeight="12.9"/>
  <cols>
    <col min="1" max="1" width="9.25" customWidth="1"/>
    <col min="2" max="2" width="27.875" customWidth="1"/>
    <col min="3" max="16" width="9.125" customWidth="1"/>
    <col min="17" max="17" width="10.375" customWidth="1"/>
    <col min="18" max="18" width="1.125" customWidth="1"/>
    <col min="19" max="30" width="9.125" customWidth="1"/>
    <col min="31" max="31" width="10.375" customWidth="1"/>
    <col min="32" max="32" width="13.375" customWidth="1"/>
    <col min="33" max="33" width="9.375" customWidth="1"/>
  </cols>
  <sheetData>
    <row r="1" spans="1:33" ht="73.7" customHeight="1">
      <c r="A1" s="212" t="s">
        <v>74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25" t="s">
        <v>73</v>
      </c>
      <c r="AF1" s="25"/>
      <c r="AG1" s="7"/>
    </row>
    <row r="2" spans="1:33" ht="23.45" customHeight="1" thickBot="1">
      <c r="A2" s="21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25"/>
      <c r="AG2" s="7"/>
    </row>
    <row r="3" spans="1:33" ht="39.75" customHeight="1" thickBot="1">
      <c r="A3" s="208" t="s">
        <v>3</v>
      </c>
      <c r="B3" s="150" t="s">
        <v>5</v>
      </c>
      <c r="C3" s="155" t="s">
        <v>7</v>
      </c>
      <c r="D3" s="156"/>
      <c r="E3" s="156"/>
      <c r="F3" s="156"/>
      <c r="G3" s="156"/>
      <c r="H3" s="156"/>
      <c r="I3" s="156"/>
      <c r="J3" s="156"/>
      <c r="K3" s="156"/>
      <c r="L3" s="156"/>
      <c r="M3" s="157"/>
      <c r="N3" s="157"/>
      <c r="O3" s="157"/>
      <c r="P3" s="157"/>
      <c r="Q3" s="158"/>
      <c r="R3" s="95"/>
      <c r="S3" s="159" t="s">
        <v>4</v>
      </c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1"/>
      <c r="AF3" s="1"/>
      <c r="AG3" s="1"/>
    </row>
    <row r="4" spans="1:33" ht="29.25" customHeight="1" thickBot="1">
      <c r="A4" s="209"/>
      <c r="B4" s="151"/>
      <c r="C4" s="162" t="s">
        <v>8</v>
      </c>
      <c r="D4" s="163"/>
      <c r="E4" s="163"/>
      <c r="F4" s="163"/>
      <c r="G4" s="163"/>
      <c r="H4" s="163"/>
      <c r="I4" s="163"/>
      <c r="J4" s="163"/>
      <c r="K4" s="163"/>
      <c r="L4" s="163"/>
      <c r="M4" s="164" t="s">
        <v>18</v>
      </c>
      <c r="N4" s="165"/>
      <c r="O4" s="166"/>
      <c r="P4" s="167"/>
      <c r="Q4" s="168" t="s">
        <v>13</v>
      </c>
      <c r="R4" s="96"/>
      <c r="S4" s="171" t="s">
        <v>15</v>
      </c>
      <c r="T4" s="172"/>
      <c r="U4" s="172"/>
      <c r="V4" s="172"/>
      <c r="W4" s="172"/>
      <c r="X4" s="173"/>
      <c r="Y4" s="124" t="s">
        <v>16</v>
      </c>
      <c r="Z4" s="125"/>
      <c r="AA4" s="125"/>
      <c r="AB4" s="125"/>
      <c r="AC4" s="125"/>
      <c r="AD4" s="126"/>
      <c r="AE4" s="177" t="s">
        <v>13</v>
      </c>
      <c r="AF4" s="1"/>
      <c r="AG4" s="1"/>
    </row>
    <row r="5" spans="1:33" ht="25.5" customHeight="1">
      <c r="A5" s="210"/>
      <c r="B5" s="152"/>
      <c r="C5" s="133" t="s">
        <v>14</v>
      </c>
      <c r="D5" s="134"/>
      <c r="E5" s="134"/>
      <c r="F5" s="134"/>
      <c r="G5" s="134"/>
      <c r="H5" s="124" t="s">
        <v>20</v>
      </c>
      <c r="I5" s="135"/>
      <c r="J5" s="135"/>
      <c r="K5" s="135"/>
      <c r="L5" s="136"/>
      <c r="M5" s="137" t="s">
        <v>19</v>
      </c>
      <c r="N5" s="138"/>
      <c r="O5" s="139" t="s">
        <v>17</v>
      </c>
      <c r="P5" s="140"/>
      <c r="Q5" s="169"/>
      <c r="R5" s="97"/>
      <c r="S5" s="174"/>
      <c r="T5" s="175"/>
      <c r="U5" s="175"/>
      <c r="V5" s="175"/>
      <c r="W5" s="175"/>
      <c r="X5" s="176"/>
      <c r="Y5" s="127"/>
      <c r="Z5" s="128"/>
      <c r="AA5" s="128"/>
      <c r="AB5" s="128"/>
      <c r="AC5" s="128"/>
      <c r="AD5" s="129"/>
      <c r="AE5" s="178"/>
    </row>
    <row r="6" spans="1:33" ht="57.1" customHeight="1">
      <c r="A6" s="210"/>
      <c r="B6" s="153"/>
      <c r="C6" s="141" t="s">
        <v>1</v>
      </c>
      <c r="D6" s="38" t="s">
        <v>53</v>
      </c>
      <c r="E6" s="38" t="s">
        <v>54</v>
      </c>
      <c r="F6" s="52" t="s">
        <v>9</v>
      </c>
      <c r="G6" s="53" t="s">
        <v>10</v>
      </c>
      <c r="H6" s="143" t="s">
        <v>1</v>
      </c>
      <c r="I6" s="42" t="s">
        <v>53</v>
      </c>
      <c r="J6" s="42" t="s">
        <v>54</v>
      </c>
      <c r="K6" s="54" t="s">
        <v>9</v>
      </c>
      <c r="L6" s="55" t="s">
        <v>11</v>
      </c>
      <c r="M6" s="122" t="s">
        <v>1</v>
      </c>
      <c r="N6" s="145" t="s">
        <v>2</v>
      </c>
      <c r="O6" s="147" t="s">
        <v>1</v>
      </c>
      <c r="P6" s="120" t="s">
        <v>2</v>
      </c>
      <c r="Q6" s="169"/>
      <c r="R6" s="98"/>
      <c r="S6" s="122" t="s">
        <v>1</v>
      </c>
      <c r="T6" s="38" t="s">
        <v>53</v>
      </c>
      <c r="U6" s="38" t="s">
        <v>54</v>
      </c>
      <c r="V6" s="76" t="s">
        <v>55</v>
      </c>
      <c r="W6" s="77" t="s">
        <v>9</v>
      </c>
      <c r="X6" s="76" t="s">
        <v>57</v>
      </c>
      <c r="Y6" s="147" t="s">
        <v>1</v>
      </c>
      <c r="Z6" s="42" t="s">
        <v>51</v>
      </c>
      <c r="AA6" s="42" t="s">
        <v>52</v>
      </c>
      <c r="AB6" s="42" t="s">
        <v>56</v>
      </c>
      <c r="AC6" s="85" t="s">
        <v>9</v>
      </c>
      <c r="AD6" s="86" t="s">
        <v>57</v>
      </c>
      <c r="AE6" s="178"/>
    </row>
    <row r="7" spans="1:33" ht="22.6" customHeight="1" thickBot="1">
      <c r="A7" s="211"/>
      <c r="B7" s="154"/>
      <c r="C7" s="142"/>
      <c r="D7" s="180">
        <v>0.5</v>
      </c>
      <c r="E7" s="181">
        <v>0.5</v>
      </c>
      <c r="F7" s="181">
        <v>1.1943999999999999</v>
      </c>
      <c r="G7" s="180">
        <v>0.69440000000000002</v>
      </c>
      <c r="H7" s="144"/>
      <c r="I7" s="182">
        <v>0.5</v>
      </c>
      <c r="J7" s="183">
        <v>0.5</v>
      </c>
      <c r="K7" s="183">
        <v>1.1943999999999999</v>
      </c>
      <c r="L7" s="184">
        <v>0.69440000000000002</v>
      </c>
      <c r="M7" s="123"/>
      <c r="N7" s="146"/>
      <c r="O7" s="148"/>
      <c r="P7" s="121"/>
      <c r="Q7" s="170"/>
      <c r="R7" s="99"/>
      <c r="S7" s="123"/>
      <c r="T7" s="180">
        <v>0.5</v>
      </c>
      <c r="U7" s="181">
        <v>0.5</v>
      </c>
      <c r="V7" s="181">
        <v>0.19439999999999999</v>
      </c>
      <c r="W7" s="181">
        <v>1.1943999999999999</v>
      </c>
      <c r="X7" s="185">
        <v>0.69440000000000002</v>
      </c>
      <c r="Y7" s="148"/>
      <c r="Z7" s="182">
        <v>0.5</v>
      </c>
      <c r="AA7" s="183">
        <v>0.5</v>
      </c>
      <c r="AB7" s="183">
        <v>0.19439999999999999</v>
      </c>
      <c r="AC7" s="183">
        <v>1.1943999999999999</v>
      </c>
      <c r="AD7" s="186">
        <v>0.69440000000000002</v>
      </c>
      <c r="AE7" s="179"/>
    </row>
    <row r="8" spans="1:33" s="1" customFormat="1" ht="33.65" customHeight="1">
      <c r="A8" s="2">
        <v>1</v>
      </c>
      <c r="B8" s="4" t="s">
        <v>62</v>
      </c>
      <c r="C8" s="30">
        <v>1022</v>
      </c>
      <c r="D8" s="39">
        <f>C8/2</f>
        <v>511</v>
      </c>
      <c r="E8" s="39">
        <f>D8</f>
        <v>511</v>
      </c>
      <c r="F8" s="39">
        <f>C8*F7</f>
        <v>1220.6768</v>
      </c>
      <c r="G8" s="39">
        <f>C8*G7</f>
        <v>709.67680000000007</v>
      </c>
      <c r="H8" s="26">
        <v>1022</v>
      </c>
      <c r="I8" s="43">
        <f>H8*I7</f>
        <v>511</v>
      </c>
      <c r="J8" s="43">
        <f>I8</f>
        <v>511</v>
      </c>
      <c r="K8" s="43">
        <f>H8*K7</f>
        <v>1220.6768</v>
      </c>
      <c r="L8" s="56">
        <f>H8*L7</f>
        <v>709.67680000000007</v>
      </c>
      <c r="M8" s="34">
        <v>1022</v>
      </c>
      <c r="N8" s="46">
        <f>M8/2</f>
        <v>511</v>
      </c>
      <c r="O8" s="26">
        <v>1022</v>
      </c>
      <c r="P8" s="64">
        <f>O8/2</f>
        <v>511</v>
      </c>
      <c r="Q8" s="68">
        <v>1022</v>
      </c>
      <c r="R8" s="100"/>
      <c r="S8" s="34">
        <v>1022</v>
      </c>
      <c r="T8" s="39">
        <f t="shared" ref="T8:T13" si="0">S8/2</f>
        <v>511</v>
      </c>
      <c r="U8" s="39">
        <f>T8</f>
        <v>511</v>
      </c>
      <c r="V8" s="39">
        <f>S8*V7</f>
        <v>198.67679999999999</v>
      </c>
      <c r="W8" s="39">
        <f>S8*W7</f>
        <v>1220.6768</v>
      </c>
      <c r="X8" s="78">
        <f>S8*X7</f>
        <v>709.67680000000007</v>
      </c>
      <c r="Y8" s="26">
        <v>1022</v>
      </c>
      <c r="Z8" s="43">
        <f>Y8*Z7</f>
        <v>511</v>
      </c>
      <c r="AA8" s="43">
        <f>Z8</f>
        <v>511</v>
      </c>
      <c r="AB8" s="43">
        <f>Y8*AB7</f>
        <v>198.67679999999999</v>
      </c>
      <c r="AC8" s="43">
        <f>Y8*AC7</f>
        <v>1220.6768</v>
      </c>
      <c r="AD8" s="64">
        <f>Y8*AD7</f>
        <v>709.67680000000007</v>
      </c>
      <c r="AE8" s="91">
        <v>1022</v>
      </c>
    </row>
    <row r="9" spans="1:33" s="1" customFormat="1" ht="32.950000000000003" customHeight="1">
      <c r="A9" s="3">
        <v>2</v>
      </c>
      <c r="B9" s="10" t="s">
        <v>46</v>
      </c>
      <c r="C9" s="31">
        <v>1696</v>
      </c>
      <c r="D9" s="40">
        <f>C9/2</f>
        <v>848</v>
      </c>
      <c r="E9" s="51">
        <f>D9-4</f>
        <v>844</v>
      </c>
      <c r="F9" s="51">
        <f>C9*F7-4</f>
        <v>2021.7023999999999</v>
      </c>
      <c r="G9" s="51">
        <f>C9*G7-4</f>
        <v>1173.7024000000001</v>
      </c>
      <c r="H9" s="27">
        <v>1696</v>
      </c>
      <c r="I9" s="44">
        <f>H9*I7</f>
        <v>848</v>
      </c>
      <c r="J9" s="57">
        <f>I9-4</f>
        <v>844</v>
      </c>
      <c r="K9" s="57">
        <f>H9*K7-4</f>
        <v>2021.7023999999999</v>
      </c>
      <c r="L9" s="58">
        <f>I9*L7-4</f>
        <v>584.85120000000006</v>
      </c>
      <c r="M9" s="35">
        <v>0</v>
      </c>
      <c r="N9" s="47">
        <v>0</v>
      </c>
      <c r="O9" s="27">
        <v>0</v>
      </c>
      <c r="P9" s="65">
        <v>0</v>
      </c>
      <c r="Q9" s="69">
        <v>1696</v>
      </c>
      <c r="R9" s="101"/>
      <c r="S9" s="35">
        <v>1696</v>
      </c>
      <c r="T9" s="40">
        <f t="shared" si="0"/>
        <v>848</v>
      </c>
      <c r="U9" s="51">
        <f>T9-4</f>
        <v>844</v>
      </c>
      <c r="V9" s="51">
        <f>S9*V7-4</f>
        <v>325.70239999999995</v>
      </c>
      <c r="W9" s="51">
        <f>S9*W7-4</f>
        <v>2021.7023999999999</v>
      </c>
      <c r="X9" s="79">
        <f>S9*X7-4</f>
        <v>1173.7024000000001</v>
      </c>
      <c r="Y9" s="27">
        <v>1696</v>
      </c>
      <c r="Z9" s="44">
        <f>Y9*Z7</f>
        <v>848</v>
      </c>
      <c r="AA9" s="57">
        <f>Z9-4</f>
        <v>844</v>
      </c>
      <c r="AB9" s="57">
        <f>Y9*AB7-4</f>
        <v>325.70239999999995</v>
      </c>
      <c r="AC9" s="57">
        <f>Y9*AC7-4</f>
        <v>2021.7023999999999</v>
      </c>
      <c r="AD9" s="87">
        <f>Y9*AD7-4</f>
        <v>1173.7024000000001</v>
      </c>
      <c r="AE9" s="92">
        <v>1696</v>
      </c>
    </row>
    <row r="10" spans="1:33" s="1" customFormat="1" ht="24.8" customHeight="1">
      <c r="A10" s="2">
        <v>3</v>
      </c>
      <c r="B10" s="10" t="s">
        <v>45</v>
      </c>
      <c r="C10" s="31">
        <v>0</v>
      </c>
      <c r="D10" s="39">
        <v>0</v>
      </c>
      <c r="E10" s="39">
        <v>0</v>
      </c>
      <c r="F10" s="39">
        <v>0</v>
      </c>
      <c r="G10" s="39">
        <v>0</v>
      </c>
      <c r="H10" s="27">
        <v>0</v>
      </c>
      <c r="I10" s="44">
        <v>0</v>
      </c>
      <c r="J10" s="43">
        <v>0</v>
      </c>
      <c r="K10" s="43">
        <v>0</v>
      </c>
      <c r="L10" s="56">
        <v>0</v>
      </c>
      <c r="M10" s="35">
        <v>0</v>
      </c>
      <c r="N10" s="47">
        <v>0</v>
      </c>
      <c r="O10" s="27">
        <v>0</v>
      </c>
      <c r="P10" s="65">
        <v>0</v>
      </c>
      <c r="Q10" s="69">
        <v>0</v>
      </c>
      <c r="R10" s="101"/>
      <c r="S10" s="35">
        <v>12960</v>
      </c>
      <c r="T10" s="39">
        <f t="shared" si="0"/>
        <v>6480</v>
      </c>
      <c r="U10" s="72">
        <f>S10*U7</f>
        <v>6480</v>
      </c>
      <c r="V10" s="83">
        <f>S10*V7</f>
        <v>2519.424</v>
      </c>
      <c r="W10" s="51">
        <f xml:space="preserve">    S10*W7</f>
        <v>15479.423999999999</v>
      </c>
      <c r="X10" s="79">
        <f>S10*X7</f>
        <v>8999.4240000000009</v>
      </c>
      <c r="Y10" s="27">
        <v>12960</v>
      </c>
      <c r="Z10" s="44">
        <f>Y10*Z7</f>
        <v>6480</v>
      </c>
      <c r="AA10" s="73">
        <f>Y10*AA7</f>
        <v>6480</v>
      </c>
      <c r="AB10" s="84">
        <f>Y10*AB7</f>
        <v>2519.424</v>
      </c>
      <c r="AC10" s="82">
        <f>Y10*AC7</f>
        <v>15479.423999999999</v>
      </c>
      <c r="AD10" s="88">
        <f>Y10*AD7</f>
        <v>8999.4240000000009</v>
      </c>
      <c r="AE10" s="92">
        <v>12960</v>
      </c>
    </row>
    <row r="11" spans="1:33" s="1" customFormat="1" ht="25.3" customHeight="1">
      <c r="A11" s="3">
        <v>4</v>
      </c>
      <c r="B11" s="9" t="s">
        <v>12</v>
      </c>
      <c r="C11" s="31">
        <v>3934</v>
      </c>
      <c r="D11" s="40">
        <f>C11/2</f>
        <v>1967</v>
      </c>
      <c r="E11" s="39">
        <f>D11</f>
        <v>1967</v>
      </c>
      <c r="F11" s="39">
        <f>C11*F7</f>
        <v>4698.7695999999996</v>
      </c>
      <c r="G11" s="39">
        <f>C11*G7</f>
        <v>2731.7696000000001</v>
      </c>
      <c r="H11" s="27">
        <v>4827</v>
      </c>
      <c r="I11" s="44">
        <f>H11*I7</f>
        <v>2413.5</v>
      </c>
      <c r="J11" s="43">
        <f>I11</f>
        <v>2413.5</v>
      </c>
      <c r="K11" s="43">
        <f>H11*K7</f>
        <v>5765.3687999999993</v>
      </c>
      <c r="L11" s="56">
        <f>H11*L7</f>
        <v>3351.8688000000002</v>
      </c>
      <c r="M11" s="35">
        <v>3934</v>
      </c>
      <c r="N11" s="47">
        <f>M11/2</f>
        <v>1967</v>
      </c>
      <c r="O11" s="27">
        <v>4827</v>
      </c>
      <c r="P11" s="65">
        <f>O11/2</f>
        <v>2413.5</v>
      </c>
      <c r="Q11" s="69">
        <v>0</v>
      </c>
      <c r="R11" s="101"/>
      <c r="S11" s="35">
        <v>3934</v>
      </c>
      <c r="T11" s="40">
        <f t="shared" si="0"/>
        <v>1967</v>
      </c>
      <c r="U11" s="39">
        <f>T11</f>
        <v>1967</v>
      </c>
      <c r="V11" s="39">
        <f>S11*V7</f>
        <v>764.76959999999997</v>
      </c>
      <c r="W11" s="39">
        <f>S11*W7</f>
        <v>4698.7695999999996</v>
      </c>
      <c r="X11" s="78">
        <f>S11*X7</f>
        <v>2731.7696000000001</v>
      </c>
      <c r="Y11" s="27">
        <v>4827</v>
      </c>
      <c r="Z11" s="44">
        <f>Y11*Z7</f>
        <v>2413.5</v>
      </c>
      <c r="AA11" s="43">
        <f>Z11</f>
        <v>2413.5</v>
      </c>
      <c r="AB11" s="43">
        <f>Y11*AB7</f>
        <v>938.36879999999996</v>
      </c>
      <c r="AC11" s="43">
        <f>Y11*AC7</f>
        <v>5765.3687999999993</v>
      </c>
      <c r="AD11" s="64">
        <f>Y11*AD7</f>
        <v>3351.8688000000002</v>
      </c>
      <c r="AE11" s="92">
        <v>0</v>
      </c>
    </row>
    <row r="12" spans="1:33" s="1" customFormat="1" ht="25.3" customHeight="1">
      <c r="A12" s="2">
        <v>5</v>
      </c>
      <c r="B12" s="10" t="s">
        <v>64</v>
      </c>
      <c r="C12" s="31">
        <v>11036</v>
      </c>
      <c r="D12" s="39">
        <f>C12/2</f>
        <v>5518</v>
      </c>
      <c r="E12" s="39">
        <f>D12</f>
        <v>5518</v>
      </c>
      <c r="F12" s="39">
        <f>C12*F7</f>
        <v>13181.398399999998</v>
      </c>
      <c r="G12" s="39">
        <f>C12*G7</f>
        <v>7663.3984</v>
      </c>
      <c r="H12" s="27">
        <v>21179</v>
      </c>
      <c r="I12" s="43">
        <f>H12*I7</f>
        <v>10589.5</v>
      </c>
      <c r="J12" s="43">
        <f>I12</f>
        <v>10589.5</v>
      </c>
      <c r="K12" s="43">
        <f>H12*K7</f>
        <v>25296.1976</v>
      </c>
      <c r="L12" s="56">
        <f>H12*L7</f>
        <v>14706.6976</v>
      </c>
      <c r="M12" s="35">
        <v>11036</v>
      </c>
      <c r="N12" s="47">
        <f>M12/2</f>
        <v>5518</v>
      </c>
      <c r="O12" s="27">
        <v>21179</v>
      </c>
      <c r="P12" s="65">
        <f>O12/2</f>
        <v>10589.5</v>
      </c>
      <c r="Q12" s="69">
        <v>0</v>
      </c>
      <c r="R12" s="101"/>
      <c r="S12" s="35">
        <v>11036</v>
      </c>
      <c r="T12" s="39">
        <f t="shared" si="0"/>
        <v>5518</v>
      </c>
      <c r="U12" s="39">
        <f>T12</f>
        <v>5518</v>
      </c>
      <c r="V12" s="39">
        <f>S12*V7</f>
        <v>2145.3984</v>
      </c>
      <c r="W12" s="39">
        <f>S12*W7</f>
        <v>13181.398399999998</v>
      </c>
      <c r="X12" s="78">
        <f>S12*X7</f>
        <v>7663.3984</v>
      </c>
      <c r="Y12" s="27">
        <v>21179</v>
      </c>
      <c r="Z12" s="43">
        <f>Y12*Z7</f>
        <v>10589.5</v>
      </c>
      <c r="AA12" s="43">
        <f>Z12</f>
        <v>10589.5</v>
      </c>
      <c r="AB12" s="43">
        <f>Y12*AB7</f>
        <v>4117.1975999999995</v>
      </c>
      <c r="AC12" s="43">
        <f>Y12*AC7</f>
        <v>25296.1976</v>
      </c>
      <c r="AD12" s="64">
        <f>Y12*AD7</f>
        <v>14706.6976</v>
      </c>
      <c r="AE12" s="92">
        <v>0</v>
      </c>
    </row>
    <row r="13" spans="1:33" s="1" customFormat="1" ht="25.3" customHeight="1" thickBot="1">
      <c r="A13" s="5">
        <v>6</v>
      </c>
      <c r="B13" s="6" t="s">
        <v>0</v>
      </c>
      <c r="C13" s="32">
        <v>1756</v>
      </c>
      <c r="D13" s="40">
        <f>C13/2</f>
        <v>878</v>
      </c>
      <c r="E13" s="39">
        <f>D13</f>
        <v>878</v>
      </c>
      <c r="F13" s="39">
        <f>C13*F7</f>
        <v>2097.3663999999999</v>
      </c>
      <c r="G13" s="39">
        <f>C13*G7</f>
        <v>1219.3664000000001</v>
      </c>
      <c r="H13" s="28">
        <v>1923</v>
      </c>
      <c r="I13" s="44">
        <f>H13*I7</f>
        <v>961.5</v>
      </c>
      <c r="J13" s="59">
        <f>I13</f>
        <v>961.5</v>
      </c>
      <c r="K13" s="59">
        <f>H13*K7</f>
        <v>2296.8311999999996</v>
      </c>
      <c r="L13" s="60">
        <f>H13*L7</f>
        <v>1335.3312000000001</v>
      </c>
      <c r="M13" s="36">
        <v>1756</v>
      </c>
      <c r="N13" s="48">
        <f>M13/2</f>
        <v>878</v>
      </c>
      <c r="O13" s="62">
        <v>1923</v>
      </c>
      <c r="P13" s="66">
        <f>O13/2</f>
        <v>961.5</v>
      </c>
      <c r="Q13" s="70">
        <v>1756</v>
      </c>
      <c r="R13" s="102"/>
      <c r="S13" s="50">
        <v>1756</v>
      </c>
      <c r="T13" s="40">
        <f t="shared" si="0"/>
        <v>878</v>
      </c>
      <c r="U13" s="74">
        <f>T13</f>
        <v>878</v>
      </c>
      <c r="V13" s="74">
        <f>S13*V7</f>
        <v>341.3664</v>
      </c>
      <c r="W13" s="74">
        <f>S13*W7</f>
        <v>2097.3663999999999</v>
      </c>
      <c r="X13" s="80">
        <f>S13*X7</f>
        <v>1219.3664000000001</v>
      </c>
      <c r="Y13" s="28">
        <v>1923</v>
      </c>
      <c r="Z13" s="44">
        <f>Y13*Z7</f>
        <v>961.5</v>
      </c>
      <c r="AA13" s="59">
        <f>Z13</f>
        <v>961.5</v>
      </c>
      <c r="AB13" s="59">
        <f>Y13*AB7</f>
        <v>373.83119999999997</v>
      </c>
      <c r="AC13" s="59">
        <f>Y13*AC7</f>
        <v>2296.8311999999996</v>
      </c>
      <c r="AD13" s="89">
        <f>Y13*AD7</f>
        <v>1335.3312000000001</v>
      </c>
      <c r="AE13" s="93">
        <v>1756</v>
      </c>
    </row>
    <row r="14" spans="1:33" s="1" customFormat="1" ht="41.3" customHeight="1" thickBot="1">
      <c r="A14" s="131" t="s">
        <v>6</v>
      </c>
      <c r="B14" s="132"/>
      <c r="C14" s="33">
        <f t="shared" ref="C14:L14" si="1">SUM(C8:C13)</f>
        <v>19444</v>
      </c>
      <c r="D14" s="41">
        <f t="shared" si="1"/>
        <v>9722</v>
      </c>
      <c r="E14" s="41">
        <f t="shared" si="1"/>
        <v>9718</v>
      </c>
      <c r="F14" s="41">
        <f t="shared" si="1"/>
        <v>23219.913599999996</v>
      </c>
      <c r="G14" s="41">
        <f t="shared" si="1"/>
        <v>13497.913600000002</v>
      </c>
      <c r="H14" s="29">
        <f t="shared" si="1"/>
        <v>30647</v>
      </c>
      <c r="I14" s="45">
        <f t="shared" si="1"/>
        <v>15323.5</v>
      </c>
      <c r="J14" s="45">
        <f t="shared" si="1"/>
        <v>15319.5</v>
      </c>
      <c r="K14" s="45">
        <f t="shared" si="1"/>
        <v>36600.7768</v>
      </c>
      <c r="L14" s="61">
        <f t="shared" si="1"/>
        <v>20688.425600000002</v>
      </c>
      <c r="M14" s="37">
        <f t="shared" ref="M14:T14" si="2">SUM(M8:M13)</f>
        <v>17748</v>
      </c>
      <c r="N14" s="49">
        <f t="shared" si="2"/>
        <v>8874</v>
      </c>
      <c r="O14" s="63">
        <f t="shared" si="2"/>
        <v>28951</v>
      </c>
      <c r="P14" s="67">
        <f>SUM(P8:P13)</f>
        <v>14475.5</v>
      </c>
      <c r="Q14" s="71">
        <f t="shared" si="2"/>
        <v>4474</v>
      </c>
      <c r="R14" s="103"/>
      <c r="S14" s="33">
        <f t="shared" si="2"/>
        <v>32404</v>
      </c>
      <c r="T14" s="41">
        <f t="shared" si="2"/>
        <v>16202</v>
      </c>
      <c r="U14" s="75">
        <f t="shared" ref="U14:AE14" si="3">SUM(U8:U13)</f>
        <v>16198</v>
      </c>
      <c r="V14" s="75">
        <f t="shared" si="3"/>
        <v>6295.3375999999998</v>
      </c>
      <c r="W14" s="75">
        <f t="shared" si="3"/>
        <v>38699.337599999999</v>
      </c>
      <c r="X14" s="81">
        <f t="shared" si="3"/>
        <v>22497.337599999999</v>
      </c>
      <c r="Y14" s="29">
        <f t="shared" si="3"/>
        <v>43607</v>
      </c>
      <c r="Z14" s="45">
        <f t="shared" si="3"/>
        <v>21803.5</v>
      </c>
      <c r="AA14" s="45">
        <f t="shared" si="3"/>
        <v>21799.5</v>
      </c>
      <c r="AB14" s="45">
        <f t="shared" si="3"/>
        <v>8473.2007999999987</v>
      </c>
      <c r="AC14" s="45">
        <f t="shared" si="3"/>
        <v>52080.200799999999</v>
      </c>
      <c r="AD14" s="90">
        <f t="shared" si="3"/>
        <v>30276.700800000002</v>
      </c>
      <c r="AE14" s="94">
        <f t="shared" si="3"/>
        <v>17434</v>
      </c>
    </row>
    <row r="16" spans="1:33" ht="45" customHeight="1">
      <c r="A16" s="16"/>
      <c r="B16" s="116" t="s">
        <v>65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  <c r="P16" s="117"/>
      <c r="Q16" s="8"/>
      <c r="R16" s="8"/>
      <c r="S16" s="18" t="s">
        <v>47</v>
      </c>
      <c r="T16" s="8"/>
      <c r="U16" s="8"/>
      <c r="V16" s="21"/>
      <c r="Y16" s="8"/>
      <c r="Z16" s="8"/>
      <c r="AA16" s="8"/>
      <c r="AB16" s="8"/>
      <c r="AC16" s="8"/>
      <c r="AD16" s="8"/>
      <c r="AE16" s="8"/>
      <c r="AF16" s="8"/>
      <c r="AG16" s="8"/>
    </row>
    <row r="17" spans="22:28" ht="14.3">
      <c r="V17" s="22"/>
      <c r="W17" s="22"/>
      <c r="X17" s="23"/>
    </row>
    <row r="18" spans="22:28" ht="14.3">
      <c r="V18" s="23"/>
      <c r="W18" s="22"/>
      <c r="X18" s="23"/>
    </row>
    <row r="19" spans="22:28" ht="14.3">
      <c r="V19" s="21"/>
    </row>
    <row r="20" spans="22:28" ht="14.3">
      <c r="V20" s="21"/>
    </row>
    <row r="23" spans="22:28">
      <c r="AA23" s="15" t="s">
        <v>47</v>
      </c>
      <c r="AB23" s="15"/>
    </row>
    <row r="37" spans="1:19" ht="39.6" customHeight="1">
      <c r="A37" s="193" t="s">
        <v>21</v>
      </c>
      <c r="B37" s="194" t="s">
        <v>22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2"/>
    </row>
    <row r="38" spans="1:19" ht="13.6">
      <c r="A38" s="205" t="s">
        <v>23</v>
      </c>
      <c r="B38" s="114" t="s">
        <v>24</v>
      </c>
      <c r="C38" s="115"/>
      <c r="D38" s="206" t="s">
        <v>25</v>
      </c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</row>
    <row r="39" spans="1:19" ht="29.05" customHeight="1">
      <c r="A39" s="205" t="s">
        <v>26</v>
      </c>
      <c r="B39" s="118" t="s">
        <v>27</v>
      </c>
      <c r="C39" s="119"/>
      <c r="D39" s="207" t="s">
        <v>43</v>
      </c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</row>
    <row r="40" spans="1:19" ht="13.6">
      <c r="A40" s="205" t="s">
        <v>28</v>
      </c>
      <c r="B40" s="114" t="s">
        <v>29</v>
      </c>
      <c r="C40" s="115"/>
      <c r="D40" s="206" t="s">
        <v>30</v>
      </c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</row>
    <row r="41" spans="1:19" ht="24.65" customHeight="1">
      <c r="A41" s="205" t="s">
        <v>31</v>
      </c>
      <c r="B41" s="114" t="s">
        <v>32</v>
      </c>
      <c r="C41" s="115"/>
      <c r="D41" s="206" t="s">
        <v>33</v>
      </c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</row>
    <row r="42" spans="1:19" ht="25.3" customHeight="1">
      <c r="A42" s="205" t="s">
        <v>34</v>
      </c>
      <c r="B42" s="114" t="s">
        <v>35</v>
      </c>
      <c r="C42" s="115"/>
      <c r="D42" s="206" t="s">
        <v>63</v>
      </c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</row>
    <row r="43" spans="1:19" ht="13.6">
      <c r="B43" s="12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</row>
    <row r="44" spans="1:19">
      <c r="A44" s="195" t="s">
        <v>36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2"/>
    </row>
    <row r="45" spans="1:19" ht="52.3" customHeight="1">
      <c r="A45" s="11" t="s">
        <v>37</v>
      </c>
      <c r="B45" s="189" t="s">
        <v>62</v>
      </c>
      <c r="C45" s="190"/>
      <c r="D45" s="196" t="s">
        <v>71</v>
      </c>
      <c r="E45" s="196"/>
      <c r="F45" s="197"/>
      <c r="G45" s="197"/>
      <c r="H45" s="197"/>
      <c r="I45" s="197"/>
      <c r="J45" s="197"/>
      <c r="K45" s="197"/>
      <c r="L45" s="197"/>
      <c r="M45" s="197"/>
      <c r="N45" s="197"/>
      <c r="O45" s="197"/>
    </row>
    <row r="46" spans="1:19" ht="34.299999999999997" customHeight="1">
      <c r="A46" s="11" t="s">
        <v>38</v>
      </c>
      <c r="B46" s="187" t="s">
        <v>39</v>
      </c>
      <c r="C46" s="188"/>
      <c r="D46" s="198" t="s">
        <v>72</v>
      </c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5"/>
      <c r="S46" s="15"/>
    </row>
    <row r="47" spans="1:19" ht="15.65" customHeight="1">
      <c r="A47" s="11" t="s">
        <v>40</v>
      </c>
      <c r="B47" s="187" t="s">
        <v>41</v>
      </c>
      <c r="C47" s="188"/>
      <c r="D47" s="199" t="s">
        <v>70</v>
      </c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1"/>
    </row>
    <row r="48" spans="1:19" ht="13.25" customHeight="1">
      <c r="A48" s="11" t="s">
        <v>42</v>
      </c>
      <c r="B48" s="187" t="s">
        <v>64</v>
      </c>
      <c r="C48" s="188"/>
      <c r="D48" s="199" t="s">
        <v>70</v>
      </c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3"/>
    </row>
    <row r="49" spans="1:18" ht="13.25" customHeight="1">
      <c r="A49" s="11" t="s">
        <v>34</v>
      </c>
      <c r="B49" s="187" t="s">
        <v>0</v>
      </c>
      <c r="C49" s="188"/>
      <c r="D49" s="199" t="s">
        <v>70</v>
      </c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3"/>
    </row>
    <row r="51" spans="1:18">
      <c r="B51" s="113" t="s">
        <v>48</v>
      </c>
      <c r="C51" s="105" t="s">
        <v>44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</row>
    <row r="52" spans="1:18">
      <c r="B52" s="113"/>
      <c r="C52" s="105" t="s">
        <v>58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</row>
    <row r="53" spans="1:18" ht="13.6">
      <c r="B53" s="113"/>
      <c r="C53" s="111" t="s">
        <v>59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24" t="s">
        <v>61</v>
      </c>
      <c r="R53" s="24"/>
    </row>
    <row r="54" spans="1:18" ht="13.6">
      <c r="B54" s="113"/>
      <c r="C54" s="111" t="s">
        <v>50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24"/>
      <c r="R54" s="24"/>
    </row>
    <row r="55" spans="1:18" ht="13.6">
      <c r="B55" s="19"/>
      <c r="C55" s="15"/>
    </row>
    <row r="56" spans="1:18" ht="22.95" customHeight="1">
      <c r="B56" s="17"/>
    </row>
    <row r="57" spans="1:18">
      <c r="B57" s="130" t="s">
        <v>49</v>
      </c>
      <c r="C57" s="105" t="s">
        <v>66</v>
      </c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18">
      <c r="B58" s="130"/>
      <c r="C58" s="105" t="s">
        <v>67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</row>
    <row r="59" spans="1:18" s="20" customFormat="1" ht="34.299999999999997" customHeight="1">
      <c r="B59" s="130"/>
      <c r="C59" s="107" t="s">
        <v>68</v>
      </c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4" t="s">
        <v>60</v>
      </c>
      <c r="R59" s="24"/>
    </row>
    <row r="60" spans="1:18" s="20" customFormat="1" ht="22.95" customHeight="1">
      <c r="B60" s="204"/>
      <c r="C60" s="109" t="s">
        <v>69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24"/>
      <c r="R60" s="24"/>
    </row>
  </sheetData>
  <mergeCells count="58">
    <mergeCell ref="A1:AD1"/>
    <mergeCell ref="A3:A7"/>
    <mergeCell ref="B3:B7"/>
    <mergeCell ref="C3:Q3"/>
    <mergeCell ref="S3:AE3"/>
    <mergeCell ref="C4:L4"/>
    <mergeCell ref="M4:P4"/>
    <mergeCell ref="Q4:Q7"/>
    <mergeCell ref="S4:X5"/>
    <mergeCell ref="Y6:Y7"/>
    <mergeCell ref="AE4:AE7"/>
    <mergeCell ref="C5:G5"/>
    <mergeCell ref="H5:L5"/>
    <mergeCell ref="M5:N5"/>
    <mergeCell ref="O5:P5"/>
    <mergeCell ref="C6:C7"/>
    <mergeCell ref="H6:H7"/>
    <mergeCell ref="M6:M7"/>
    <mergeCell ref="N6:N7"/>
    <mergeCell ref="O6:O7"/>
    <mergeCell ref="B57:B60"/>
    <mergeCell ref="D41:O41"/>
    <mergeCell ref="B42:C42"/>
    <mergeCell ref="D42:O42"/>
    <mergeCell ref="B48:C48"/>
    <mergeCell ref="D47:O47"/>
    <mergeCell ref="B49:C49"/>
    <mergeCell ref="D49:O49"/>
    <mergeCell ref="Y4:AD5"/>
    <mergeCell ref="D48:O48"/>
    <mergeCell ref="B38:C38"/>
    <mergeCell ref="D38:O38"/>
    <mergeCell ref="B39:C39"/>
    <mergeCell ref="D39:O39"/>
    <mergeCell ref="B46:C46"/>
    <mergeCell ref="A14:B14"/>
    <mergeCell ref="B40:C40"/>
    <mergeCell ref="D40:O40"/>
    <mergeCell ref="B41:C41"/>
    <mergeCell ref="P6:P7"/>
    <mergeCell ref="S6:S7"/>
    <mergeCell ref="B37:O37"/>
    <mergeCell ref="A2:AE2"/>
    <mergeCell ref="C57:P57"/>
    <mergeCell ref="C58:P58"/>
    <mergeCell ref="C59:P59"/>
    <mergeCell ref="C60:P60"/>
    <mergeCell ref="C51:P51"/>
    <mergeCell ref="C52:P52"/>
    <mergeCell ref="C53:P53"/>
    <mergeCell ref="C54:P54"/>
    <mergeCell ref="B51:B54"/>
    <mergeCell ref="D46:O46"/>
    <mergeCell ref="B47:C47"/>
    <mergeCell ref="B16:P16"/>
    <mergeCell ref="A44:O44"/>
    <mergeCell ref="B45:C45"/>
    <mergeCell ref="D45:O45"/>
  </mergeCells>
  <pageMargins left="0.25" right="0" top="0" bottom="0" header="0" footer="0"/>
  <pageSetup orientation="landscape" horizontalDpi="1200" verticalDpi="1200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 (F+S+SU)</vt:lpstr>
    </vt:vector>
  </TitlesOfParts>
  <Company>City College of San Francisco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eformanc</dc:creator>
  <cp:lastModifiedBy>Amanda Green</cp:lastModifiedBy>
  <cp:lastPrinted>2021-06-23T17:23:40Z</cp:lastPrinted>
  <dcterms:created xsi:type="dcterms:W3CDTF">2008-03-05T00:13:38Z</dcterms:created>
  <dcterms:modified xsi:type="dcterms:W3CDTF">2023-07-13T23:32:04Z</dcterms:modified>
</cp:coreProperties>
</file>